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Activities\"/>
    </mc:Choice>
  </mc:AlternateContent>
  <bookViews>
    <workbookView xWindow="0" yWindow="0" windowWidth="21570" windowHeight="7980" activeTab="2"/>
  </bookViews>
  <sheets>
    <sheet name="Problem Solving" sheetId="1" r:id="rId1"/>
    <sheet name="archive" sheetId="2" r:id="rId2"/>
    <sheet name="Simple illustration" sheetId="3" r:id="rId3"/>
  </sheets>
  <definedNames>
    <definedName name="_xlnm._FilterDatabase" localSheetId="0" hidden="1">'Problem Solving'!$K$20:$AA$29</definedName>
    <definedName name="_xlnm._FilterDatabase" localSheetId="2" hidden="1">'Simple illustration'!$A$16:$E$25</definedName>
    <definedName name="_xlnm.Print_Area" localSheetId="0">'Problem Solving'!$A$1:$AA$29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3" l="1"/>
  <c r="A36" i="3" s="1"/>
  <c r="A28" i="3"/>
  <c r="A27" i="3"/>
  <c r="A26" i="3"/>
  <c r="A25" i="3"/>
  <c r="A24" i="3"/>
  <c r="A23" i="3"/>
  <c r="A22" i="3"/>
  <c r="A21" i="3"/>
  <c r="A20" i="3"/>
  <c r="A19" i="3"/>
  <c r="A18" i="3"/>
  <c r="A17" i="3"/>
  <c r="F10" i="3"/>
  <c r="Z21" i="1" l="1"/>
  <c r="Z22" i="1"/>
  <c r="Z23" i="1"/>
  <c r="Z24" i="1"/>
  <c r="P6" i="2"/>
  <c r="P5" i="2"/>
  <c r="N15" i="1"/>
  <c r="O15" i="1"/>
  <c r="P15" i="1"/>
  <c r="P17" i="1" s="1"/>
  <c r="Q15" i="1"/>
  <c r="Q17" i="1" s="1"/>
  <c r="R15" i="1"/>
  <c r="S15" i="1"/>
  <c r="T15" i="1"/>
  <c r="U15" i="1"/>
  <c r="U17" i="1" s="1"/>
  <c r="V15" i="1"/>
  <c r="W15" i="1"/>
  <c r="X15" i="1"/>
  <c r="Y15" i="1"/>
  <c r="Y17" i="1" s="1"/>
  <c r="Z15" i="1"/>
  <c r="AA15" i="1"/>
  <c r="M15" i="1"/>
  <c r="P4" i="2"/>
  <c r="P2" i="2"/>
  <c r="L12" i="1"/>
  <c r="O17" i="1"/>
  <c r="R17" i="1"/>
  <c r="S17" i="1"/>
  <c r="T17" i="1"/>
  <c r="V17" i="1"/>
  <c r="W17" i="1"/>
  <c r="X17" i="1"/>
  <c r="Z17" i="1"/>
  <c r="AA17" i="1"/>
  <c r="Z29" i="1"/>
  <c r="L5" i="1"/>
  <c r="N17" i="1"/>
  <c r="M17" i="1"/>
  <c r="L13" i="1"/>
  <c r="L11" i="1"/>
  <c r="L9" i="1"/>
  <c r="L10" i="1"/>
  <c r="L8" i="1"/>
  <c r="L4" i="1"/>
  <c r="L7" i="1"/>
  <c r="L6" i="1"/>
  <c r="L3" i="1"/>
</calcChain>
</file>

<file path=xl/comments1.xml><?xml version="1.0" encoding="utf-8"?>
<comments xmlns="http://schemas.openxmlformats.org/spreadsheetml/2006/main">
  <authors>
    <author>Barnett, Samantha</author>
  </authors>
  <commentList>
    <comment ref="L2" authorId="0" shapeId="0">
      <text>
        <r>
          <rPr>
            <b/>
            <sz val="9"/>
            <color indexed="81"/>
            <rFont val="Tahoma"/>
            <family val="2"/>
          </rPr>
          <t>Always the current date - today minus 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<sst xmlns="http://schemas.openxmlformats.org/spreadsheetml/2006/main" count="151" uniqueCount="80">
  <si>
    <t>Date</t>
  </si>
  <si>
    <t>Reasons</t>
  </si>
  <si>
    <t>BCS</t>
  </si>
  <si>
    <t>ERCP</t>
  </si>
  <si>
    <t>Target</t>
  </si>
  <si>
    <t>Total Referrals</t>
  </si>
  <si>
    <t>Percentage scanned</t>
  </si>
  <si>
    <t>Reason</t>
  </si>
  <si>
    <t xml:space="preserve">Cause </t>
  </si>
  <si>
    <t>Countermeasure</t>
  </si>
  <si>
    <t>WHO</t>
  </si>
  <si>
    <t>When</t>
  </si>
  <si>
    <t>Status</t>
  </si>
  <si>
    <t>Done?</t>
  </si>
  <si>
    <t>Leading zero, technical issue</t>
  </si>
  <si>
    <t>Leading zero issue - text paste loosing zero from formula</t>
  </si>
  <si>
    <t>Change of paste method/ data format</t>
  </si>
  <si>
    <t>Revise forumlat to fix</t>
  </si>
  <si>
    <t>PD/SB</t>
  </si>
  <si>
    <t>Missed scanning</t>
  </si>
  <si>
    <t>Scan naming error</t>
  </si>
  <si>
    <t>Out of office booking-no referral</t>
  </si>
  <si>
    <t>Removal w/o renaming or checking scan</t>
  </si>
  <si>
    <t>Fast track scanning process</t>
  </si>
  <si>
    <t>BCS - not brought into process yet</t>
  </si>
  <si>
    <t>Communication</t>
  </si>
  <si>
    <t xml:space="preserve">Meet with Fran, set reminder </t>
  </si>
  <si>
    <t>SB</t>
  </si>
  <si>
    <t>ERCP - No referral from DCL's</t>
  </si>
  <si>
    <t>Emailed bookings</t>
  </si>
  <si>
    <t>Process under review</t>
  </si>
  <si>
    <t>Removal from WLM, without renaming or checking scan</t>
  </si>
  <si>
    <t>Awareness</t>
  </si>
  <si>
    <t xml:space="preserve">Scan name error </t>
  </si>
  <si>
    <t>Data entry error</t>
  </si>
  <si>
    <t>SOP for clearing up errors</t>
  </si>
  <si>
    <t>Out of office bookings with no referral given</t>
  </si>
  <si>
    <t>Outside of core process</t>
  </si>
  <si>
    <t>communication to external sources</t>
  </si>
  <si>
    <t>Prioritise fast tracks for scanning</t>
  </si>
  <si>
    <t>F/T's not following the right pathway</t>
  </si>
  <si>
    <t>unallocated</t>
  </si>
  <si>
    <t>Not on WLM same day (c&amp;B)</t>
  </si>
  <si>
    <t>EUS Process</t>
  </si>
  <si>
    <t>Y</t>
  </si>
  <si>
    <t>EUS</t>
  </si>
  <si>
    <t>Nurses/team not didn't know scan needed</t>
  </si>
  <si>
    <t>Brief team and nurses</t>
  </si>
  <si>
    <t>Discuss with admin</t>
  </si>
  <si>
    <t>Not scanned the same day</t>
  </si>
  <si>
    <t>Continue</t>
  </si>
  <si>
    <t>Output decision:</t>
  </si>
  <si>
    <t>Mode of Transport</t>
  </si>
  <si>
    <t>Possible Options:</t>
  </si>
  <si>
    <t>Walk</t>
  </si>
  <si>
    <t>Tube</t>
  </si>
  <si>
    <t>Taxi</t>
  </si>
  <si>
    <t>Assumptions:</t>
  </si>
  <si>
    <t>Both methods would get you there on time</t>
  </si>
  <si>
    <t>Possibe options</t>
  </si>
  <si>
    <t>Total Number of Scenarios</t>
  </si>
  <si>
    <t>Influencing factors:</t>
  </si>
  <si>
    <t>Budget</t>
  </si>
  <si>
    <t>£0.00</t>
  </si>
  <si>
    <t>=3x2x2</t>
  </si>
  <si>
    <t>£0.01 - £2.50</t>
  </si>
  <si>
    <t>£2.50 - £5.00</t>
  </si>
  <si>
    <t>Weather</t>
  </si>
  <si>
    <t>Raining? Y/N</t>
  </si>
  <si>
    <t>Y/N</t>
  </si>
  <si>
    <t>Have you an umbrella?</t>
  </si>
  <si>
    <t>Secenario Code</t>
  </si>
  <si>
    <t>Conclusion</t>
  </si>
  <si>
    <t>N</t>
  </si>
  <si>
    <t>User Interface</t>
  </si>
  <si>
    <t>What's your budget?</t>
  </si>
  <si>
    <t>Is it raining?</t>
  </si>
  <si>
    <t>Have you an umberella?</t>
  </si>
  <si>
    <t>Scenario Code</t>
  </si>
  <si>
    <t>What you should 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</si>
</sst>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/>
  </cellStyleXfs>
  <cellXfs count="51">
    <xf numFmtId="0" fontId="0" fillId="0" borderId="0" xfId="0"/>
    <xf numFmtId="0" fontId="0" fillId="0" borderId="3" xfId="0" applyBorder="1" applyAlignment="1">
      <alignment horizontal="left"/>
    </xf>
    <xf numFmtId="0" fontId="0" fillId="0" borderId="3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left" wrapText="1"/>
    </xf>
    <xf numFmtId="0" fontId="0" fillId="0" borderId="3" xfId="0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0" fillId="0" borderId="3" xfId="0" applyBorder="1" applyAlignment="1" applyProtection="1">
      <alignment horizontal="left" wrapText="1"/>
      <protection locked="0"/>
    </xf>
    <xf numFmtId="0" fontId="7" fillId="0" borderId="1" xfId="0" applyFont="1" applyBorder="1"/>
    <xf numFmtId="0" fontId="7" fillId="0" borderId="1" xfId="0" applyFont="1" applyBorder="1" applyProtection="1">
      <protection locked="0"/>
    </xf>
    <xf numFmtId="14" fontId="2" fillId="2" borderId="1" xfId="2" applyNumberFormat="1" applyFont="1" applyBorder="1" applyAlignment="1">
      <alignment textRotation="90"/>
    </xf>
    <xf numFmtId="14" fontId="1" fillId="0" borderId="1" xfId="0" applyNumberFormat="1" applyFont="1" applyBorder="1" applyAlignment="1" applyProtection="1">
      <alignment textRotation="90"/>
      <protection locked="0"/>
    </xf>
    <xf numFmtId="0" fontId="2" fillId="2" borderId="1" xfId="2" applyFont="1" applyBorder="1"/>
    <xf numFmtId="0" fontId="1" fillId="0" borderId="1" xfId="0" applyFont="1" applyBorder="1" applyProtection="1">
      <protection locked="0"/>
    </xf>
    <xf numFmtId="0" fontId="1" fillId="0" borderId="1" xfId="0" applyFont="1" applyBorder="1"/>
    <xf numFmtId="9" fontId="1" fillId="0" borderId="1" xfId="1" applyFont="1" applyBorder="1"/>
    <xf numFmtId="0" fontId="6" fillId="0" borderId="3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14" fontId="5" fillId="0" borderId="2" xfId="0" applyNumberFormat="1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14" fontId="8" fillId="0" borderId="2" xfId="0" applyNumberFormat="1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14" fontId="8" fillId="0" borderId="3" xfId="0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0" xfId="3"/>
    <xf numFmtId="164" fontId="9" fillId="0" borderId="0" xfId="3" quotePrefix="1" applyNumberFormat="1" applyFont="1"/>
    <xf numFmtId="0" fontId="9" fillId="0" borderId="0" xfId="3" quotePrefix="1"/>
    <xf numFmtId="164" fontId="9" fillId="0" borderId="0" xfId="3" applyNumberFormat="1" applyFont="1"/>
    <xf numFmtId="0" fontId="10" fillId="0" borderId="0" xfId="3" applyFont="1"/>
  </cellXfs>
  <cellStyles count="4">
    <cellStyle name="Good" xfId="2" builtinId="26"/>
    <cellStyle name="Normal" xfId="0" builtinId="0"/>
    <cellStyle name="Normal 2" xfId="3"/>
    <cellStyle name="Percent" xfId="1" builtinId="5"/>
  </cellStyles>
  <dxfs count="36">
    <dxf>
      <fill>
        <patternFill>
          <bgColor rgb="FF92D050"/>
        </patternFill>
      </fill>
    </dxf>
    <dxf>
      <fill>
        <patternFill>
          <bgColor rgb="FFCC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C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C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C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C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C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C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C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C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Scanning success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'Problem Solving'!$K$17</c:f>
              <c:strCache>
                <c:ptCount val="1"/>
                <c:pt idx="0">
                  <c:v>Percentage scanned</c:v>
                </c:pt>
              </c:strCache>
            </c:strRef>
          </c:tx>
          <c:invertIfNegative val="0"/>
          <c:cat>
            <c:numRef>
              <c:f>'Problem Solving'!$M$2:$AA$2</c:f>
              <c:numCache>
                <c:formatCode>m/d/yyyy</c:formatCode>
                <c:ptCount val="15"/>
                <c:pt idx="0">
                  <c:v>42296</c:v>
                </c:pt>
                <c:pt idx="1">
                  <c:v>42297</c:v>
                </c:pt>
                <c:pt idx="2">
                  <c:v>42298</c:v>
                </c:pt>
                <c:pt idx="3">
                  <c:v>42299</c:v>
                </c:pt>
                <c:pt idx="4">
                  <c:v>42300</c:v>
                </c:pt>
                <c:pt idx="5">
                  <c:v>42303</c:v>
                </c:pt>
                <c:pt idx="6">
                  <c:v>42304</c:v>
                </c:pt>
                <c:pt idx="7">
                  <c:v>42305</c:v>
                </c:pt>
                <c:pt idx="8">
                  <c:v>42306</c:v>
                </c:pt>
                <c:pt idx="9">
                  <c:v>42307</c:v>
                </c:pt>
                <c:pt idx="10">
                  <c:v>42310</c:v>
                </c:pt>
                <c:pt idx="11">
                  <c:v>42311</c:v>
                </c:pt>
                <c:pt idx="12">
                  <c:v>42312</c:v>
                </c:pt>
                <c:pt idx="13">
                  <c:v>42313</c:v>
                </c:pt>
                <c:pt idx="14">
                  <c:v>42314</c:v>
                </c:pt>
              </c:numCache>
            </c:numRef>
          </c:cat>
          <c:val>
            <c:numRef>
              <c:f>'Problem Solving'!$M$17:$AA$17</c:f>
              <c:numCache>
                <c:formatCode>0%</c:formatCode>
                <c:ptCount val="15"/>
                <c:pt idx="0">
                  <c:v>0.50943396226415094</c:v>
                </c:pt>
                <c:pt idx="1">
                  <c:v>0.70731707317073167</c:v>
                </c:pt>
                <c:pt idx="2">
                  <c:v>0.83</c:v>
                </c:pt>
                <c:pt idx="3">
                  <c:v>0.92307692307692313</c:v>
                </c:pt>
                <c:pt idx="4">
                  <c:v>0.83783783783783783</c:v>
                </c:pt>
                <c:pt idx="5">
                  <c:v>0.7857142857142857</c:v>
                </c:pt>
                <c:pt idx="6">
                  <c:v>0.95862068965517244</c:v>
                </c:pt>
                <c:pt idx="7">
                  <c:v>0.88461538461538458</c:v>
                </c:pt>
                <c:pt idx="8">
                  <c:v>0.9</c:v>
                </c:pt>
                <c:pt idx="9">
                  <c:v>0.9285714285714286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8-7F48-ABE0-D8CDA4874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1267976"/>
        <c:axId val="-2141068680"/>
      </c:barChart>
      <c:lineChart>
        <c:grouping val="standard"/>
        <c:varyColors val="0"/>
        <c:ser>
          <c:idx val="1"/>
          <c:order val="1"/>
          <c:tx>
            <c:strRef>
              <c:f>'Problem Solving'!$K$18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numRef>
              <c:f>'Problem Solving'!$M$2:$AA$2</c:f>
              <c:numCache>
                <c:formatCode>m/d/yyyy</c:formatCode>
                <c:ptCount val="15"/>
                <c:pt idx="0">
                  <c:v>42296</c:v>
                </c:pt>
                <c:pt idx="1">
                  <c:v>42297</c:v>
                </c:pt>
                <c:pt idx="2">
                  <c:v>42298</c:v>
                </c:pt>
                <c:pt idx="3">
                  <c:v>42299</c:v>
                </c:pt>
                <c:pt idx="4">
                  <c:v>42300</c:v>
                </c:pt>
                <c:pt idx="5">
                  <c:v>42303</c:v>
                </c:pt>
                <c:pt idx="6">
                  <c:v>42304</c:v>
                </c:pt>
                <c:pt idx="7">
                  <c:v>42305</c:v>
                </c:pt>
                <c:pt idx="8">
                  <c:v>42306</c:v>
                </c:pt>
                <c:pt idx="9">
                  <c:v>42307</c:v>
                </c:pt>
                <c:pt idx="10">
                  <c:v>42310</c:v>
                </c:pt>
                <c:pt idx="11">
                  <c:v>42311</c:v>
                </c:pt>
                <c:pt idx="12">
                  <c:v>42312</c:v>
                </c:pt>
                <c:pt idx="13">
                  <c:v>42313</c:v>
                </c:pt>
                <c:pt idx="14">
                  <c:v>42314</c:v>
                </c:pt>
              </c:numCache>
            </c:numRef>
          </c:cat>
          <c:val>
            <c:numRef>
              <c:f>'Problem Solving'!$M$18:$AA$18</c:f>
              <c:numCache>
                <c:formatCode>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8-7F48-ABE0-D8CDA4874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1267976"/>
        <c:axId val="-2141068680"/>
      </c:lineChart>
      <c:dateAx>
        <c:axId val="-21412679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-2141068680"/>
        <c:crosses val="autoZero"/>
        <c:auto val="1"/>
        <c:lblOffset val="100"/>
        <c:baseTimeUnit val="days"/>
      </c:dateAx>
      <c:valAx>
        <c:axId val="-2141068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141267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'Problem Solving'!$K$2</c:f>
              <c:strCache>
                <c:ptCount val="1"/>
                <c:pt idx="0">
                  <c:v>Reasons</c:v>
                </c:pt>
              </c:strCache>
            </c:strRef>
          </c:tx>
          <c:invertIfNegative val="0"/>
          <c:cat>
            <c:strRef>
              <c:f>'Problem Solving'!$K$3:$K$13</c:f>
              <c:strCache>
                <c:ptCount val="11"/>
                <c:pt idx="0">
                  <c:v>BCS</c:v>
                </c:pt>
                <c:pt idx="1">
                  <c:v>ERCP</c:v>
                </c:pt>
                <c:pt idx="2">
                  <c:v>Removal w/o renaming or checking scan</c:v>
                </c:pt>
                <c:pt idx="3">
                  <c:v>Leading zero, technical issue</c:v>
                </c:pt>
                <c:pt idx="4">
                  <c:v>Missed scanning</c:v>
                </c:pt>
                <c:pt idx="5">
                  <c:v>Scan naming error</c:v>
                </c:pt>
                <c:pt idx="6">
                  <c:v>Out of office booking-no referral</c:v>
                </c:pt>
                <c:pt idx="7">
                  <c:v>Fast track scanning process</c:v>
                </c:pt>
                <c:pt idx="8">
                  <c:v>Not on WLM same day (c&amp;B)</c:v>
                </c:pt>
                <c:pt idx="9">
                  <c:v>EUS Process</c:v>
                </c:pt>
                <c:pt idx="10">
                  <c:v>unallocated</c:v>
                </c:pt>
              </c:strCache>
            </c:strRef>
          </c:cat>
          <c:val>
            <c:numRef>
              <c:f>'Problem Solving'!$L$3:$L$13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D-084E-893B-3C633129B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0650744"/>
        <c:axId val="-2130653816"/>
      </c:barChart>
      <c:catAx>
        <c:axId val="-2130650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0653816"/>
        <c:crosses val="autoZero"/>
        <c:auto val="1"/>
        <c:lblAlgn val="ctr"/>
        <c:lblOffset val="100"/>
        <c:noMultiLvlLbl val="0"/>
      </c:catAx>
      <c:valAx>
        <c:axId val="-2130653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0650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180974</xdr:rowOff>
    </xdr:from>
    <xdr:to>
      <xdr:col>9</xdr:col>
      <xdr:colOff>428625</xdr:colOff>
      <xdr:row>18</xdr:row>
      <xdr:rowOff>38099</xdr:rowOff>
    </xdr:to>
    <xdr:graphicFrame macro="">
      <xdr:nvGraphicFramePr>
        <xdr:cNvPr id="2" name="Chart 1" title="Scanning succe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304799</xdr:colOff>
      <xdr:row>19</xdr:row>
      <xdr:rowOff>4762</xdr:rowOff>
    </xdr:from>
    <xdr:to>
      <xdr:col>9</xdr:col>
      <xdr:colOff>400050</xdr:colOff>
      <xdr:row>29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K1:AA36"/>
  <sheetViews>
    <sheetView workbookViewId="0">
      <selection activeCell="K10" sqref="K10"/>
    </sheetView>
  </sheetViews>
  <sheetFormatPr defaultColWidth="8.85546875" defaultRowHeight="15"/>
  <cols>
    <col min="10" max="10" width="7.85546875" customWidth="1"/>
    <col min="11" max="11" width="36" customWidth="1"/>
    <col min="12" max="12" width="4.85546875" customWidth="1"/>
    <col min="13" max="16" width="5.42578125" customWidth="1"/>
    <col min="17" max="20" width="5.42578125" bestFit="1" customWidth="1"/>
    <col min="21" max="21" width="7.42578125" customWidth="1"/>
    <col min="22" max="27" width="5.42578125" bestFit="1" customWidth="1"/>
  </cols>
  <sheetData>
    <row r="1" spans="11:27">
      <c r="M1" t="s">
        <v>0</v>
      </c>
    </row>
    <row r="2" spans="11:27" ht="75" customHeight="1">
      <c r="K2" s="7" t="s">
        <v>1</v>
      </c>
      <c r="L2" s="9">
        <v>42296</v>
      </c>
      <c r="M2" s="10">
        <v>42296</v>
      </c>
      <c r="N2" s="10">
        <v>42297</v>
      </c>
      <c r="O2" s="10">
        <v>42298</v>
      </c>
      <c r="P2" s="10">
        <v>42299</v>
      </c>
      <c r="Q2" s="10">
        <v>42300</v>
      </c>
      <c r="R2" s="10">
        <v>42303</v>
      </c>
      <c r="S2" s="10">
        <v>42304</v>
      </c>
      <c r="T2" s="10">
        <v>42305</v>
      </c>
      <c r="U2" s="10">
        <v>42306</v>
      </c>
      <c r="V2" s="10">
        <v>42307</v>
      </c>
      <c r="W2" s="10">
        <v>42310</v>
      </c>
      <c r="X2" s="10">
        <v>42311</v>
      </c>
      <c r="Y2" s="10">
        <v>42312</v>
      </c>
      <c r="Z2" s="10">
        <v>42313</v>
      </c>
      <c r="AA2" s="10">
        <v>42314</v>
      </c>
    </row>
    <row r="3" spans="11:27" ht="18.75">
      <c r="K3" s="8" t="s">
        <v>2</v>
      </c>
      <c r="L3" s="11">
        <f>HLOOKUP($L$2,$M$2:$AA$13,2,FALSE)</f>
        <v>3</v>
      </c>
      <c r="M3" s="12">
        <v>3</v>
      </c>
      <c r="N3" s="12"/>
      <c r="O3" s="12"/>
      <c r="P3" s="12">
        <v>3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1:27" ht="18.75">
      <c r="K4" s="8" t="s">
        <v>3</v>
      </c>
      <c r="L4" s="11">
        <f>HLOOKUP($L$2,$M$2:$AA$13,3,FALSE)</f>
        <v>3</v>
      </c>
      <c r="M4" s="12">
        <v>3</v>
      </c>
      <c r="N4" s="12"/>
      <c r="O4" s="12">
        <v>1</v>
      </c>
      <c r="P4" s="12"/>
      <c r="Q4" s="12">
        <v>1</v>
      </c>
      <c r="R4" s="12"/>
      <c r="S4" s="12"/>
      <c r="T4" s="12"/>
      <c r="U4" s="12">
        <v>5</v>
      </c>
      <c r="V4" s="12"/>
      <c r="W4" s="12"/>
      <c r="X4" s="12"/>
      <c r="Y4" s="12"/>
      <c r="Z4" s="12"/>
      <c r="AA4" s="12"/>
    </row>
    <row r="5" spans="11:27" ht="18.75">
      <c r="K5" s="8" t="s">
        <v>22</v>
      </c>
      <c r="L5" s="11">
        <f>HLOOKUP($L$2,$M$2:$AA$13,4,FALSE)</f>
        <v>3</v>
      </c>
      <c r="M5" s="12">
        <v>3</v>
      </c>
      <c r="N5" s="12">
        <v>1</v>
      </c>
      <c r="O5" s="12"/>
      <c r="P5" s="12">
        <v>3</v>
      </c>
      <c r="Q5" s="12">
        <v>1</v>
      </c>
      <c r="R5" s="12">
        <v>6</v>
      </c>
      <c r="S5" s="12">
        <v>2</v>
      </c>
      <c r="T5" s="12">
        <v>5</v>
      </c>
      <c r="U5" s="12">
        <v>1</v>
      </c>
      <c r="V5" s="12">
        <v>1</v>
      </c>
      <c r="W5" s="12"/>
      <c r="X5" s="12"/>
      <c r="Y5" s="12"/>
      <c r="Z5" s="12"/>
      <c r="AA5" s="12"/>
    </row>
    <row r="6" spans="11:27" ht="18.75">
      <c r="K6" s="8" t="s">
        <v>14</v>
      </c>
      <c r="L6" s="11">
        <f>HLOOKUP($L$2,$M$2:$AA$13,5,FALSE)</f>
        <v>10</v>
      </c>
      <c r="M6" s="12">
        <v>10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1:27" ht="18.75">
      <c r="K7" s="8" t="s">
        <v>19</v>
      </c>
      <c r="L7" s="11">
        <f>HLOOKUP($L$2,$M$2:$AA$13,6,FALSE)</f>
        <v>3</v>
      </c>
      <c r="M7" s="12">
        <v>3</v>
      </c>
      <c r="N7" s="12"/>
      <c r="O7" s="12">
        <v>5</v>
      </c>
      <c r="P7" s="12">
        <v>1</v>
      </c>
      <c r="Q7" s="12"/>
      <c r="R7" s="12">
        <v>2</v>
      </c>
      <c r="S7" s="12">
        <v>3</v>
      </c>
      <c r="T7" s="12"/>
      <c r="U7" s="12">
        <v>2</v>
      </c>
      <c r="V7" s="12">
        <v>1</v>
      </c>
      <c r="W7" s="12"/>
      <c r="X7" s="12"/>
      <c r="Y7" s="12"/>
      <c r="Z7" s="12"/>
      <c r="AA7" s="12"/>
    </row>
    <row r="8" spans="11:27" ht="18.75">
      <c r="K8" s="8" t="s">
        <v>20</v>
      </c>
      <c r="L8" s="11">
        <f>HLOOKUP($L$2,$M$2:$AA$13,7,FALSE)</f>
        <v>1</v>
      </c>
      <c r="M8" s="12">
        <v>1</v>
      </c>
      <c r="N8" s="12">
        <v>1</v>
      </c>
      <c r="O8" s="12">
        <v>11</v>
      </c>
      <c r="P8" s="12"/>
      <c r="Q8" s="12">
        <v>4</v>
      </c>
      <c r="R8" s="12"/>
      <c r="S8" s="12">
        <v>1</v>
      </c>
      <c r="T8" s="12">
        <v>1</v>
      </c>
      <c r="U8" s="12"/>
      <c r="V8" s="12"/>
      <c r="W8" s="12"/>
      <c r="X8" s="12"/>
      <c r="Y8" s="12"/>
      <c r="Z8" s="12"/>
      <c r="AA8" s="12"/>
    </row>
    <row r="9" spans="11:27" ht="18.75">
      <c r="K9" s="8" t="s">
        <v>21</v>
      </c>
      <c r="L9" s="11">
        <f>HLOOKUP($L$2,$M$2:$AA$13,8,FALSE)</f>
        <v>1</v>
      </c>
      <c r="M9" s="12">
        <v>1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1:27" ht="18.75">
      <c r="K10" s="8" t="s">
        <v>23</v>
      </c>
      <c r="L10" s="11">
        <f>HLOOKUP($L$2,$M$2:$AA$13,9,FALSE)</f>
        <v>2</v>
      </c>
      <c r="M10" s="12">
        <v>2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1:27" ht="18.75">
      <c r="K11" s="8" t="s">
        <v>42</v>
      </c>
      <c r="L11" s="11">
        <f>HLOOKUP($L$2,$M$2:$AA$13,10,FALSE)</f>
        <v>0</v>
      </c>
      <c r="M11" s="12"/>
      <c r="N11" s="12">
        <v>4</v>
      </c>
      <c r="O11" s="12"/>
      <c r="P11" s="12"/>
      <c r="Q11" s="12"/>
      <c r="R11" s="12"/>
      <c r="S11" s="12"/>
      <c r="T11" s="12"/>
      <c r="U11" s="12"/>
      <c r="V11" s="12">
        <v>2</v>
      </c>
      <c r="W11" s="12"/>
      <c r="X11" s="12"/>
      <c r="Y11" s="12"/>
      <c r="Z11" s="12"/>
      <c r="AA11" s="12"/>
    </row>
    <row r="12" spans="11:27" ht="18.75">
      <c r="K12" s="8" t="s">
        <v>43</v>
      </c>
      <c r="L12" s="11">
        <f>HLOOKUP($L$2,$M$2:$AA$13,11,FALSE)</f>
        <v>0</v>
      </c>
      <c r="M12" s="12"/>
      <c r="N12" s="12">
        <v>14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1:27" ht="18.75">
      <c r="K13" s="8" t="s">
        <v>41</v>
      </c>
      <c r="L13" s="11">
        <f>HLOOKUP($L$2,$M$2:$AA$13,12,FALSE)</f>
        <v>0</v>
      </c>
      <c r="M13" s="12"/>
      <c r="N13" s="12">
        <v>4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1:27" ht="18.75">
      <c r="K14" s="8" t="s">
        <v>49</v>
      </c>
      <c r="L14" s="11"/>
      <c r="M14" s="12"/>
      <c r="N14" s="12"/>
      <c r="O14" s="12"/>
      <c r="P14" s="12"/>
      <c r="Q14" s="12"/>
      <c r="R14" s="12">
        <v>4</v>
      </c>
      <c r="S14" s="12"/>
      <c r="T14" s="12"/>
      <c r="U14" s="12"/>
      <c r="V14" s="12"/>
      <c r="W14" s="12"/>
      <c r="X14" s="12"/>
      <c r="Y14" s="12"/>
      <c r="Z14" s="12"/>
      <c r="AA14" s="12"/>
    </row>
    <row r="15" spans="11:27" ht="18.75">
      <c r="K15" s="7"/>
      <c r="L15" s="13"/>
      <c r="M15" s="13">
        <f>SUM(M3:M14)</f>
        <v>26</v>
      </c>
      <c r="N15" s="13">
        <f t="shared" ref="N15:AA15" si="0">SUM(N3:N14)</f>
        <v>24</v>
      </c>
      <c r="O15" s="13">
        <f t="shared" si="0"/>
        <v>17</v>
      </c>
      <c r="P15" s="13">
        <f t="shared" si="0"/>
        <v>7</v>
      </c>
      <c r="Q15" s="13">
        <f t="shared" si="0"/>
        <v>6</v>
      </c>
      <c r="R15" s="13">
        <f t="shared" si="0"/>
        <v>12</v>
      </c>
      <c r="S15" s="13">
        <f t="shared" si="0"/>
        <v>6</v>
      </c>
      <c r="T15" s="13">
        <f t="shared" si="0"/>
        <v>6</v>
      </c>
      <c r="U15" s="13">
        <f t="shared" si="0"/>
        <v>8</v>
      </c>
      <c r="V15" s="13">
        <f t="shared" si="0"/>
        <v>4</v>
      </c>
      <c r="W15" s="13">
        <f t="shared" si="0"/>
        <v>0</v>
      </c>
      <c r="X15" s="13">
        <f t="shared" si="0"/>
        <v>0</v>
      </c>
      <c r="Y15" s="13">
        <f t="shared" si="0"/>
        <v>0</v>
      </c>
      <c r="Z15" s="13">
        <f t="shared" si="0"/>
        <v>0</v>
      </c>
      <c r="AA15" s="13">
        <f t="shared" si="0"/>
        <v>0</v>
      </c>
    </row>
    <row r="16" spans="11:27" ht="18.75">
      <c r="K16" s="7" t="s">
        <v>5</v>
      </c>
      <c r="L16" s="13"/>
      <c r="M16" s="12">
        <v>53</v>
      </c>
      <c r="N16" s="12">
        <v>82</v>
      </c>
      <c r="O16" s="12">
        <v>100</v>
      </c>
      <c r="P16" s="12">
        <v>91</v>
      </c>
      <c r="Q16" s="12">
        <v>37</v>
      </c>
      <c r="R16" s="12">
        <v>56</v>
      </c>
      <c r="S16" s="12">
        <v>145</v>
      </c>
      <c r="T16" s="12">
        <v>52</v>
      </c>
      <c r="U16" s="12">
        <v>80</v>
      </c>
      <c r="V16" s="12">
        <v>56</v>
      </c>
      <c r="W16" s="12"/>
      <c r="X16" s="12"/>
      <c r="Y16" s="12"/>
      <c r="Z16" s="12"/>
      <c r="AA16" s="12"/>
    </row>
    <row r="17" spans="11:27" ht="18.75">
      <c r="K17" s="7" t="s">
        <v>6</v>
      </c>
      <c r="L17" s="13"/>
      <c r="M17" s="14">
        <f>IF(ISERROR((M16-M15)/M16),"",((M16-M15)/M16))</f>
        <v>0.50943396226415094</v>
      </c>
      <c r="N17" s="14">
        <f t="shared" ref="N17:AA17" si="1">IF(ISERROR((N16-N15)/N16),"",((N16-N15)/N16))</f>
        <v>0.70731707317073167</v>
      </c>
      <c r="O17" s="14">
        <f t="shared" si="1"/>
        <v>0.83</v>
      </c>
      <c r="P17" s="14">
        <f t="shared" si="1"/>
        <v>0.92307692307692313</v>
      </c>
      <c r="Q17" s="14">
        <f t="shared" si="1"/>
        <v>0.83783783783783783</v>
      </c>
      <c r="R17" s="14">
        <f t="shared" si="1"/>
        <v>0.7857142857142857</v>
      </c>
      <c r="S17" s="14">
        <f t="shared" si="1"/>
        <v>0.95862068965517244</v>
      </c>
      <c r="T17" s="14">
        <f t="shared" si="1"/>
        <v>0.88461538461538458</v>
      </c>
      <c r="U17" s="14">
        <f t="shared" si="1"/>
        <v>0.9</v>
      </c>
      <c r="V17" s="14">
        <f t="shared" si="1"/>
        <v>0.9285714285714286</v>
      </c>
      <c r="W17" s="14" t="str">
        <f t="shared" si="1"/>
        <v/>
      </c>
      <c r="X17" s="14" t="str">
        <f t="shared" si="1"/>
        <v/>
      </c>
      <c r="Y17" s="14" t="str">
        <f t="shared" si="1"/>
        <v/>
      </c>
      <c r="Z17" s="14" t="str">
        <f t="shared" si="1"/>
        <v/>
      </c>
      <c r="AA17" s="14" t="str">
        <f t="shared" si="1"/>
        <v/>
      </c>
    </row>
    <row r="18" spans="11:27" ht="18.75">
      <c r="K18" s="7" t="s">
        <v>4</v>
      </c>
      <c r="L18" s="13"/>
      <c r="M18" s="14">
        <v>1</v>
      </c>
      <c r="N18" s="14">
        <v>1</v>
      </c>
      <c r="O18" s="14">
        <v>1</v>
      </c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</row>
    <row r="19" spans="11:27" ht="49.5" customHeight="1"/>
    <row r="20" spans="11:27" ht="30" customHeight="1">
      <c r="K20" s="32" t="s">
        <v>7</v>
      </c>
      <c r="L20" s="33"/>
      <c r="M20" s="32" t="s">
        <v>8</v>
      </c>
      <c r="N20" s="34"/>
      <c r="O20" s="34"/>
      <c r="P20" s="33"/>
      <c r="Q20" s="32" t="s">
        <v>9</v>
      </c>
      <c r="R20" s="34"/>
      <c r="S20" s="34"/>
      <c r="T20" s="33"/>
      <c r="U20" s="1" t="s">
        <v>13</v>
      </c>
      <c r="V20" s="35" t="s">
        <v>10</v>
      </c>
      <c r="W20" s="36"/>
      <c r="X20" s="37" t="s">
        <v>11</v>
      </c>
      <c r="Y20" s="38"/>
      <c r="Z20" s="32" t="s">
        <v>12</v>
      </c>
      <c r="AA20" s="33"/>
    </row>
    <row r="21" spans="11:27" ht="30" customHeight="1">
      <c r="K21" s="26" t="s">
        <v>19</v>
      </c>
      <c r="L21" s="27"/>
      <c r="M21" s="26" t="s">
        <v>32</v>
      </c>
      <c r="N21" s="28"/>
      <c r="O21" s="28"/>
      <c r="P21" s="27"/>
      <c r="Q21" s="26" t="s">
        <v>48</v>
      </c>
      <c r="R21" s="28"/>
      <c r="S21" s="28"/>
      <c r="T21" s="27"/>
      <c r="U21" s="16"/>
      <c r="V21" s="29" t="s">
        <v>27</v>
      </c>
      <c r="W21" s="30"/>
      <c r="X21" s="24" t="s">
        <v>50</v>
      </c>
      <c r="Y21" s="31"/>
      <c r="Z21" s="29">
        <f t="shared" ref="Z21" si="2">IF(COUNTA(K21:V21)=0,"",COUNTA(K21:V21))</f>
        <v>4</v>
      </c>
      <c r="AA21" s="30"/>
    </row>
    <row r="22" spans="11:27" ht="30" customHeight="1">
      <c r="K22" s="26" t="s">
        <v>23</v>
      </c>
      <c r="L22" s="27"/>
      <c r="M22" s="26" t="s">
        <v>40</v>
      </c>
      <c r="N22" s="28"/>
      <c r="O22" s="28"/>
      <c r="P22" s="27"/>
      <c r="Q22" s="26" t="s">
        <v>39</v>
      </c>
      <c r="R22" s="28"/>
      <c r="S22" s="28"/>
      <c r="T22" s="27"/>
      <c r="U22" s="16"/>
      <c r="V22" s="29"/>
      <c r="W22" s="30"/>
      <c r="X22" s="24"/>
      <c r="Y22" s="31"/>
      <c r="Z22" s="29">
        <f t="shared" ref="Z22" si="3">IF(COUNTA(K22:V22)=0,"",COUNTA(K22:V22))</f>
        <v>3</v>
      </c>
      <c r="AA22" s="30"/>
    </row>
    <row r="23" spans="11:27" ht="30" customHeight="1">
      <c r="K23" s="26" t="s">
        <v>28</v>
      </c>
      <c r="L23" s="27"/>
      <c r="M23" s="26" t="s">
        <v>29</v>
      </c>
      <c r="N23" s="28"/>
      <c r="O23" s="28"/>
      <c r="P23" s="27"/>
      <c r="Q23" s="26" t="s">
        <v>30</v>
      </c>
      <c r="R23" s="28"/>
      <c r="S23" s="28"/>
      <c r="T23" s="27"/>
      <c r="U23" s="16"/>
      <c r="V23" s="29"/>
      <c r="W23" s="30"/>
      <c r="X23" s="24"/>
      <c r="Y23" s="31"/>
      <c r="Z23" s="29">
        <f t="shared" ref="Z23:Z29" si="4">IF(COUNTA(K23:V23)=0,"",COUNTA(K23:V23))</f>
        <v>3</v>
      </c>
      <c r="AA23" s="30"/>
    </row>
    <row r="24" spans="11:27" ht="30" customHeight="1">
      <c r="K24" s="26" t="s">
        <v>31</v>
      </c>
      <c r="L24" s="27"/>
      <c r="M24" s="26" t="s">
        <v>32</v>
      </c>
      <c r="N24" s="28"/>
      <c r="O24" s="28"/>
      <c r="P24" s="27"/>
      <c r="Q24" s="26" t="s">
        <v>48</v>
      </c>
      <c r="R24" s="28"/>
      <c r="S24" s="28"/>
      <c r="T24" s="27"/>
      <c r="U24" s="16"/>
      <c r="V24" s="29" t="s">
        <v>27</v>
      </c>
      <c r="W24" s="30"/>
      <c r="X24" s="24" t="s">
        <v>50</v>
      </c>
      <c r="Y24" s="31"/>
      <c r="Z24" s="29">
        <f t="shared" si="4"/>
        <v>4</v>
      </c>
      <c r="AA24" s="30"/>
    </row>
    <row r="25" spans="11:27" ht="30" customHeight="1">
      <c r="K25" s="26"/>
      <c r="L25" s="27"/>
      <c r="M25" s="26"/>
      <c r="N25" s="28"/>
      <c r="O25" s="28"/>
      <c r="P25" s="27"/>
      <c r="Q25" s="26"/>
      <c r="R25" s="28"/>
      <c r="S25" s="28"/>
      <c r="T25" s="27"/>
      <c r="U25" s="15"/>
      <c r="V25" s="29"/>
      <c r="W25" s="30"/>
      <c r="X25" s="24"/>
      <c r="Y25" s="31"/>
      <c r="Z25" s="29"/>
      <c r="AA25" s="30"/>
    </row>
    <row r="26" spans="11:27" ht="30" customHeight="1">
      <c r="K26" s="26"/>
      <c r="L26" s="27"/>
      <c r="M26" s="26"/>
      <c r="N26" s="28"/>
      <c r="O26" s="28"/>
      <c r="P26" s="27"/>
      <c r="Q26" s="26"/>
      <c r="R26" s="28"/>
      <c r="S26" s="28"/>
      <c r="T26" s="27"/>
      <c r="U26" s="15"/>
      <c r="V26" s="29"/>
      <c r="W26" s="30"/>
      <c r="X26" s="24"/>
      <c r="Y26" s="31"/>
      <c r="Z26" s="29"/>
      <c r="AA26" s="30"/>
    </row>
    <row r="27" spans="11:27" ht="30" customHeight="1">
      <c r="K27" s="17"/>
      <c r="L27" s="18"/>
      <c r="M27" s="17"/>
      <c r="N27" s="19"/>
      <c r="O27" s="19"/>
      <c r="P27" s="18"/>
      <c r="Q27" s="17"/>
      <c r="R27" s="19"/>
      <c r="S27" s="19"/>
      <c r="T27" s="18"/>
      <c r="U27" s="2"/>
      <c r="V27" s="20"/>
      <c r="W27" s="21"/>
      <c r="X27" s="24"/>
      <c r="Y27" s="25"/>
      <c r="Z27" s="20"/>
      <c r="AA27" s="21"/>
    </row>
    <row r="28" spans="11:27" ht="30" customHeight="1">
      <c r="K28" s="17"/>
      <c r="L28" s="18"/>
      <c r="M28" s="17"/>
      <c r="N28" s="19"/>
      <c r="O28" s="19"/>
      <c r="P28" s="18"/>
      <c r="Q28" s="17"/>
      <c r="R28" s="19"/>
      <c r="S28" s="19"/>
      <c r="T28" s="18"/>
      <c r="U28" s="2"/>
      <c r="V28" s="20"/>
      <c r="W28" s="21"/>
      <c r="X28" s="22"/>
      <c r="Y28" s="23"/>
      <c r="Z28" s="20"/>
      <c r="AA28" s="21"/>
    </row>
    <row r="29" spans="11:27" ht="30" customHeight="1">
      <c r="K29" s="17"/>
      <c r="L29" s="18"/>
      <c r="M29" s="17"/>
      <c r="N29" s="19"/>
      <c r="O29" s="19"/>
      <c r="P29" s="18"/>
      <c r="Q29" s="17"/>
      <c r="R29" s="19"/>
      <c r="S29" s="19"/>
      <c r="T29" s="18"/>
      <c r="U29" s="2"/>
      <c r="V29" s="20"/>
      <c r="W29" s="21"/>
      <c r="X29" s="22"/>
      <c r="Y29" s="23"/>
      <c r="Z29" s="20" t="str">
        <f t="shared" si="4"/>
        <v/>
      </c>
      <c r="AA29" s="21"/>
    </row>
    <row r="30" spans="11:27" ht="30" customHeight="1"/>
    <row r="31" spans="11:27" ht="30" customHeight="1"/>
    <row r="32" spans="11:27" ht="30" customHeight="1"/>
    <row r="33" ht="30" customHeight="1"/>
    <row r="34" ht="30" customHeight="1"/>
    <row r="35" ht="30" customHeight="1"/>
    <row r="36" ht="30" customHeight="1"/>
  </sheetData>
  <autoFilter ref="K20:AA29">
    <filterColumn colId="0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11" showButton="0"/>
    <filterColumn colId="13" showButton="0"/>
    <filterColumn colId="15" showButton="0"/>
  </autoFilter>
  <mergeCells count="60">
    <mergeCell ref="K20:L20"/>
    <mergeCell ref="M20:P20"/>
    <mergeCell ref="V20:W20"/>
    <mergeCell ref="X20:Y20"/>
    <mergeCell ref="Z20:AA20"/>
    <mergeCell ref="Q20:T20"/>
    <mergeCell ref="K21:L21"/>
    <mergeCell ref="M21:P21"/>
    <mergeCell ref="V21:W21"/>
    <mergeCell ref="X21:Y21"/>
    <mergeCell ref="Z21:AA21"/>
    <mergeCell ref="Q21:T21"/>
    <mergeCell ref="K22:L22"/>
    <mergeCell ref="M22:P22"/>
    <mergeCell ref="V22:W22"/>
    <mergeCell ref="X22:Y22"/>
    <mergeCell ref="Z22:AA22"/>
    <mergeCell ref="Q22:T22"/>
    <mergeCell ref="K23:L23"/>
    <mergeCell ref="M23:P23"/>
    <mergeCell ref="V23:W23"/>
    <mergeCell ref="X23:Y23"/>
    <mergeCell ref="Z23:AA23"/>
    <mergeCell ref="Q23:T23"/>
    <mergeCell ref="K24:L24"/>
    <mergeCell ref="M24:P24"/>
    <mergeCell ref="V24:W24"/>
    <mergeCell ref="X24:Y24"/>
    <mergeCell ref="Z24:AA24"/>
    <mergeCell ref="Q24:T24"/>
    <mergeCell ref="K25:L25"/>
    <mergeCell ref="M25:P25"/>
    <mergeCell ref="V25:W25"/>
    <mergeCell ref="X25:Y25"/>
    <mergeCell ref="Z25:AA25"/>
    <mergeCell ref="Q25:T25"/>
    <mergeCell ref="K26:L26"/>
    <mergeCell ref="M26:P26"/>
    <mergeCell ref="V26:W26"/>
    <mergeCell ref="X26:Y26"/>
    <mergeCell ref="Z26:AA26"/>
    <mergeCell ref="Q26:T26"/>
    <mergeCell ref="K27:L27"/>
    <mergeCell ref="M27:P27"/>
    <mergeCell ref="V27:W27"/>
    <mergeCell ref="X27:Y27"/>
    <mergeCell ref="Z27:AA27"/>
    <mergeCell ref="Q27:T27"/>
    <mergeCell ref="K28:L28"/>
    <mergeCell ref="M28:P28"/>
    <mergeCell ref="V28:W28"/>
    <mergeCell ref="X28:Y28"/>
    <mergeCell ref="Z28:AA28"/>
    <mergeCell ref="Q28:T28"/>
    <mergeCell ref="K29:L29"/>
    <mergeCell ref="M29:P29"/>
    <mergeCell ref="V29:W29"/>
    <mergeCell ref="X29:Y29"/>
    <mergeCell ref="Z29:AA29"/>
    <mergeCell ref="Q29:T29"/>
  </mergeCells>
  <conditionalFormatting sqref="Z23:Z29">
    <cfRule type="expression" dxfId="35" priority="13">
      <formula>Z23=1</formula>
    </cfRule>
    <cfRule type="expression" dxfId="34" priority="14">
      <formula>Z23=2</formula>
    </cfRule>
    <cfRule type="expression" dxfId="33" priority="15">
      <formula>Z23=3</formula>
    </cfRule>
    <cfRule type="expression" dxfId="32" priority="16">
      <formula>Z23=4</formula>
    </cfRule>
  </conditionalFormatting>
  <conditionalFormatting sqref="Z22">
    <cfRule type="expression" dxfId="31" priority="5">
      <formula>Z22=1</formula>
    </cfRule>
    <cfRule type="expression" dxfId="30" priority="6">
      <formula>Z22=2</formula>
    </cfRule>
    <cfRule type="expression" dxfId="29" priority="7">
      <formula>Z22=3</formula>
    </cfRule>
    <cfRule type="expression" dxfId="28" priority="8">
      <formula>Z22=4</formula>
    </cfRule>
  </conditionalFormatting>
  <conditionalFormatting sqref="Z21">
    <cfRule type="expression" dxfId="27" priority="1">
      <formula>Z21=1</formula>
    </cfRule>
    <cfRule type="expression" dxfId="26" priority="2">
      <formula>Z21=2</formula>
    </cfRule>
    <cfRule type="expression" dxfId="25" priority="3">
      <formula>Z21=3</formula>
    </cfRule>
    <cfRule type="expression" dxfId="24" priority="4">
      <formula>Z21=4</formula>
    </cfRule>
  </conditionalFormatting>
  <pageMargins left="0.25" right="0.25" top="0.75" bottom="0.75" header="0.3" footer="0.3"/>
  <pageSetup paperSize="9" scale="65" fitToHeight="0"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3"/>
  <sheetViews>
    <sheetView workbookViewId="0">
      <selection activeCell="A6" sqref="A6:Q6"/>
    </sheetView>
  </sheetViews>
  <sheetFormatPr defaultColWidth="9.140625" defaultRowHeight="15"/>
  <cols>
    <col min="1" max="16384" width="9.140625" style="5"/>
  </cols>
  <sheetData>
    <row r="1" spans="1:17">
      <c r="A1" s="39" t="s">
        <v>7</v>
      </c>
      <c r="B1" s="41"/>
      <c r="C1" s="39" t="s">
        <v>8</v>
      </c>
      <c r="D1" s="40"/>
      <c r="E1" s="40"/>
      <c r="F1" s="41"/>
      <c r="G1" s="39" t="s">
        <v>9</v>
      </c>
      <c r="H1" s="40"/>
      <c r="I1" s="40"/>
      <c r="J1" s="41"/>
      <c r="K1" s="3" t="s">
        <v>13</v>
      </c>
      <c r="L1" s="42" t="s">
        <v>10</v>
      </c>
      <c r="M1" s="43"/>
      <c r="N1" s="44" t="s">
        <v>11</v>
      </c>
      <c r="O1" s="45"/>
      <c r="P1" s="39" t="s">
        <v>12</v>
      </c>
      <c r="Q1" s="41"/>
    </row>
    <row r="2" spans="1:17" ht="63.75" customHeight="1">
      <c r="A2" s="17" t="s">
        <v>15</v>
      </c>
      <c r="B2" s="18"/>
      <c r="C2" s="17" t="s">
        <v>16</v>
      </c>
      <c r="D2" s="19"/>
      <c r="E2" s="19"/>
      <c r="F2" s="18"/>
      <c r="G2" s="39" t="s">
        <v>17</v>
      </c>
      <c r="H2" s="40"/>
      <c r="I2" s="40"/>
      <c r="J2" s="41"/>
      <c r="K2" s="2" t="s">
        <v>44</v>
      </c>
      <c r="L2" s="20" t="s">
        <v>18</v>
      </c>
      <c r="M2" s="21"/>
      <c r="N2" s="22">
        <v>42297</v>
      </c>
      <c r="O2" s="23"/>
      <c r="P2" s="20">
        <f>IF(COUNTA(A2:L2)=0,"",COUNTA(A2:L2))</f>
        <v>5</v>
      </c>
      <c r="Q2" s="21"/>
    </row>
    <row r="3" spans="1:17" ht="63.75" customHeight="1">
      <c r="A3" s="17" t="s">
        <v>24</v>
      </c>
      <c r="B3" s="18"/>
      <c r="C3" s="17" t="s">
        <v>25</v>
      </c>
      <c r="D3" s="19"/>
      <c r="E3" s="19"/>
      <c r="F3" s="18"/>
      <c r="G3" s="17" t="s">
        <v>26</v>
      </c>
      <c r="H3" s="19"/>
      <c r="I3" s="19"/>
      <c r="J3" s="18"/>
      <c r="K3" s="4"/>
      <c r="L3" s="20" t="s">
        <v>27</v>
      </c>
      <c r="M3" s="21"/>
      <c r="N3" s="22">
        <v>42298</v>
      </c>
      <c r="O3" s="23"/>
      <c r="P3" s="20">
        <v>5</v>
      </c>
      <c r="Q3" s="21"/>
    </row>
    <row r="4" spans="1:17" ht="63.75" customHeight="1">
      <c r="A4" s="17" t="s">
        <v>45</v>
      </c>
      <c r="B4" s="18"/>
      <c r="C4" s="17" t="s">
        <v>46</v>
      </c>
      <c r="D4" s="19"/>
      <c r="E4" s="19"/>
      <c r="F4" s="18"/>
      <c r="G4" s="17" t="s">
        <v>47</v>
      </c>
      <c r="H4" s="19"/>
      <c r="I4" s="19"/>
      <c r="J4" s="18"/>
      <c r="K4" s="6"/>
      <c r="L4" s="20" t="s">
        <v>27</v>
      </c>
      <c r="M4" s="21"/>
      <c r="N4" s="22">
        <v>42298</v>
      </c>
      <c r="O4" s="23"/>
      <c r="P4" s="20">
        <f>IF(COUNTA(A4:L4)=0,"",COUNTA(A4:L4))</f>
        <v>4</v>
      </c>
      <c r="Q4" s="21"/>
    </row>
    <row r="5" spans="1:17" ht="63.75" customHeight="1">
      <c r="A5" s="26" t="s">
        <v>33</v>
      </c>
      <c r="B5" s="27"/>
      <c r="C5" s="26" t="s">
        <v>34</v>
      </c>
      <c r="D5" s="28"/>
      <c r="E5" s="28"/>
      <c r="F5" s="27"/>
      <c r="G5" s="26" t="s">
        <v>35</v>
      </c>
      <c r="H5" s="28"/>
      <c r="I5" s="28"/>
      <c r="J5" s="27"/>
      <c r="K5" s="16"/>
      <c r="L5" s="29" t="s">
        <v>27</v>
      </c>
      <c r="M5" s="30"/>
      <c r="N5" s="24">
        <v>42306</v>
      </c>
      <c r="O5" s="31"/>
      <c r="P5" s="29">
        <f t="shared" ref="P5:P6" si="0">IF(COUNTA(A5:L5)=0,"",COUNTA(A5:L5))</f>
        <v>4</v>
      </c>
      <c r="Q5" s="30"/>
    </row>
    <row r="6" spans="1:17" ht="63.75" customHeight="1">
      <c r="A6" s="26" t="s">
        <v>36</v>
      </c>
      <c r="B6" s="27"/>
      <c r="C6" s="26" t="s">
        <v>37</v>
      </c>
      <c r="D6" s="28"/>
      <c r="E6" s="28"/>
      <c r="F6" s="27"/>
      <c r="G6" s="26" t="s">
        <v>38</v>
      </c>
      <c r="H6" s="28"/>
      <c r="I6" s="28"/>
      <c r="J6" s="27"/>
      <c r="K6" s="16"/>
      <c r="L6" s="29" t="s">
        <v>27</v>
      </c>
      <c r="M6" s="30"/>
      <c r="N6" s="24">
        <v>42306</v>
      </c>
      <c r="O6" s="25"/>
      <c r="P6" s="29">
        <f t="shared" si="0"/>
        <v>4</v>
      </c>
      <c r="Q6" s="30"/>
    </row>
    <row r="7" spans="1:17" ht="63.75" customHeight="1">
      <c r="A7" s="17"/>
      <c r="B7" s="18"/>
      <c r="C7" s="17"/>
      <c r="D7" s="19"/>
      <c r="E7" s="19"/>
      <c r="F7" s="18"/>
      <c r="G7" s="39"/>
      <c r="H7" s="40"/>
      <c r="I7" s="40"/>
      <c r="J7" s="41"/>
      <c r="K7" s="2"/>
      <c r="L7" s="20"/>
      <c r="M7" s="21"/>
      <c r="N7" s="22"/>
      <c r="O7" s="23"/>
      <c r="P7" s="20"/>
      <c r="Q7" s="21"/>
    </row>
    <row r="8" spans="1:17" ht="63.75" customHeight="1">
      <c r="A8" s="17"/>
      <c r="B8" s="18"/>
      <c r="C8" s="17"/>
      <c r="D8" s="19"/>
      <c r="E8" s="19"/>
      <c r="F8" s="18"/>
      <c r="G8" s="39"/>
      <c r="H8" s="40"/>
      <c r="I8" s="40"/>
      <c r="J8" s="41"/>
      <c r="K8" s="2"/>
      <c r="L8" s="20"/>
      <c r="M8" s="21"/>
      <c r="N8" s="22"/>
      <c r="O8" s="23"/>
      <c r="P8" s="20"/>
      <c r="Q8" s="21"/>
    </row>
    <row r="9" spans="1:17" ht="63.75" customHeight="1">
      <c r="A9" s="17"/>
      <c r="B9" s="18"/>
      <c r="C9" s="17"/>
      <c r="D9" s="19"/>
      <c r="E9" s="19"/>
      <c r="F9" s="18"/>
      <c r="G9" s="39"/>
      <c r="H9" s="40"/>
      <c r="I9" s="40"/>
      <c r="J9" s="41"/>
      <c r="K9" s="2"/>
      <c r="L9" s="20"/>
      <c r="M9" s="21"/>
      <c r="N9" s="22"/>
      <c r="O9" s="23"/>
      <c r="P9" s="20"/>
      <c r="Q9" s="21"/>
    </row>
    <row r="10" spans="1:17" ht="63.75" customHeight="1">
      <c r="A10" s="17"/>
      <c r="B10" s="18"/>
      <c r="C10" s="17"/>
      <c r="D10" s="19"/>
      <c r="E10" s="19"/>
      <c r="F10" s="18"/>
      <c r="G10" s="39"/>
      <c r="H10" s="40"/>
      <c r="I10" s="40"/>
      <c r="J10" s="41"/>
      <c r="K10" s="2"/>
      <c r="L10" s="20"/>
      <c r="M10" s="21"/>
      <c r="N10" s="22"/>
      <c r="O10" s="23"/>
      <c r="P10" s="20"/>
      <c r="Q10" s="21"/>
    </row>
    <row r="11" spans="1:17" ht="63.75" customHeight="1">
      <c r="A11" s="17"/>
      <c r="B11" s="18"/>
      <c r="C11" s="17"/>
      <c r="D11" s="19"/>
      <c r="E11" s="19"/>
      <c r="F11" s="18"/>
      <c r="G11" s="39"/>
      <c r="H11" s="40"/>
      <c r="I11" s="40"/>
      <c r="J11" s="41"/>
      <c r="K11" s="2"/>
      <c r="L11" s="20"/>
      <c r="M11" s="21"/>
      <c r="N11" s="22"/>
      <c r="O11" s="23"/>
      <c r="P11" s="20"/>
      <c r="Q11" s="21"/>
    </row>
    <row r="12" spans="1:17" ht="63.75" customHeight="1">
      <c r="A12" s="17"/>
      <c r="B12" s="18"/>
      <c r="C12" s="17"/>
      <c r="D12" s="19"/>
      <c r="E12" s="19"/>
      <c r="F12" s="18"/>
      <c r="G12" s="39"/>
      <c r="H12" s="40"/>
      <c r="I12" s="40"/>
      <c r="J12" s="41"/>
      <c r="K12" s="2"/>
      <c r="L12" s="20"/>
      <c r="M12" s="21"/>
      <c r="N12" s="22"/>
      <c r="O12" s="23"/>
      <c r="P12" s="20"/>
      <c r="Q12" s="21"/>
    </row>
    <row r="13" spans="1:17" ht="63.75" customHeight="1">
      <c r="A13" s="17"/>
      <c r="B13" s="18"/>
      <c r="C13" s="17"/>
      <c r="D13" s="19"/>
      <c r="E13" s="19"/>
      <c r="F13" s="18"/>
      <c r="G13" s="39"/>
      <c r="H13" s="40"/>
      <c r="I13" s="40"/>
      <c r="J13" s="41"/>
      <c r="K13" s="2"/>
      <c r="L13" s="20"/>
      <c r="M13" s="21"/>
      <c r="N13" s="22"/>
      <c r="O13" s="23"/>
      <c r="P13" s="20"/>
      <c r="Q13" s="21"/>
    </row>
    <row r="14" spans="1:17" ht="63.75" customHeight="1">
      <c r="A14" s="17"/>
      <c r="B14" s="18"/>
      <c r="C14" s="17"/>
      <c r="D14" s="19"/>
      <c r="E14" s="19"/>
      <c r="F14" s="18"/>
      <c r="G14" s="39"/>
      <c r="H14" s="40"/>
      <c r="I14" s="40"/>
      <c r="J14" s="41"/>
      <c r="K14" s="2"/>
      <c r="L14" s="20"/>
      <c r="M14" s="21"/>
      <c r="N14" s="22"/>
      <c r="O14" s="23"/>
      <c r="P14" s="20"/>
      <c r="Q14" s="21"/>
    </row>
    <row r="15" spans="1:17" ht="63.75" customHeight="1">
      <c r="A15" s="17"/>
      <c r="B15" s="18"/>
      <c r="C15" s="17"/>
      <c r="D15" s="19"/>
      <c r="E15" s="19"/>
      <c r="F15" s="18"/>
      <c r="G15" s="39"/>
      <c r="H15" s="40"/>
      <c r="I15" s="40"/>
      <c r="J15" s="41"/>
      <c r="K15" s="2"/>
      <c r="L15" s="20"/>
      <c r="M15" s="21"/>
      <c r="N15" s="22"/>
      <c r="O15" s="23"/>
      <c r="P15" s="20"/>
      <c r="Q15" s="21"/>
    </row>
    <row r="16" spans="1:17" ht="63.75" customHeight="1">
      <c r="A16" s="17"/>
      <c r="B16" s="18"/>
      <c r="C16" s="17"/>
      <c r="D16" s="19"/>
      <c r="E16" s="19"/>
      <c r="F16" s="18"/>
      <c r="G16" s="39"/>
      <c r="H16" s="40"/>
      <c r="I16" s="40"/>
      <c r="J16" s="41"/>
      <c r="K16" s="2"/>
      <c r="L16" s="20"/>
      <c r="M16" s="21"/>
      <c r="N16" s="22"/>
      <c r="O16" s="23"/>
      <c r="P16" s="20"/>
      <c r="Q16" s="21"/>
    </row>
    <row r="17" spans="1:17" ht="63.75" customHeight="1">
      <c r="A17" s="17"/>
      <c r="B17" s="18"/>
      <c r="C17" s="17"/>
      <c r="D17" s="19"/>
      <c r="E17" s="19"/>
      <c r="F17" s="18"/>
      <c r="G17" s="39"/>
      <c r="H17" s="40"/>
      <c r="I17" s="40"/>
      <c r="J17" s="41"/>
      <c r="K17" s="2"/>
      <c r="L17" s="20"/>
      <c r="M17" s="21"/>
      <c r="N17" s="22"/>
      <c r="O17" s="23"/>
      <c r="P17" s="20"/>
      <c r="Q17" s="21"/>
    </row>
    <row r="18" spans="1:17" ht="63.75" customHeight="1">
      <c r="A18" s="17"/>
      <c r="B18" s="18"/>
      <c r="C18" s="17"/>
      <c r="D18" s="19"/>
      <c r="E18" s="19"/>
      <c r="F18" s="18"/>
      <c r="G18" s="39"/>
      <c r="H18" s="40"/>
      <c r="I18" s="40"/>
      <c r="J18" s="41"/>
      <c r="K18" s="2"/>
      <c r="L18" s="20"/>
      <c r="M18" s="21"/>
      <c r="N18" s="22"/>
      <c r="O18" s="23"/>
      <c r="P18" s="20"/>
      <c r="Q18" s="21"/>
    </row>
    <row r="19" spans="1:17" ht="63.75" customHeight="1">
      <c r="A19" s="17"/>
      <c r="B19" s="18"/>
      <c r="C19" s="17"/>
      <c r="D19" s="19"/>
      <c r="E19" s="19"/>
      <c r="F19" s="18"/>
      <c r="G19" s="39"/>
      <c r="H19" s="40"/>
      <c r="I19" s="40"/>
      <c r="J19" s="41"/>
      <c r="K19" s="2"/>
      <c r="L19" s="20"/>
      <c r="M19" s="21"/>
      <c r="N19" s="22"/>
      <c r="O19" s="23"/>
      <c r="P19" s="20"/>
      <c r="Q19" s="21"/>
    </row>
    <row r="20" spans="1:17" ht="63.75" customHeight="1">
      <c r="A20" s="17"/>
      <c r="B20" s="18"/>
      <c r="C20" s="17"/>
      <c r="D20" s="19"/>
      <c r="E20" s="19"/>
      <c r="F20" s="18"/>
      <c r="G20" s="39"/>
      <c r="H20" s="40"/>
      <c r="I20" s="40"/>
      <c r="J20" s="41"/>
      <c r="K20" s="2"/>
      <c r="L20" s="20"/>
      <c r="M20" s="21"/>
      <c r="N20" s="22"/>
      <c r="O20" s="23"/>
      <c r="P20" s="20"/>
      <c r="Q20" s="21"/>
    </row>
    <row r="21" spans="1:17" ht="63.75" customHeight="1">
      <c r="A21" s="17"/>
      <c r="B21" s="18"/>
      <c r="C21" s="17"/>
      <c r="D21" s="19"/>
      <c r="E21" s="19"/>
      <c r="F21" s="18"/>
      <c r="G21" s="39"/>
      <c r="H21" s="40"/>
      <c r="I21" s="40"/>
      <c r="J21" s="41"/>
      <c r="K21" s="2"/>
      <c r="L21" s="20"/>
      <c r="M21" s="21"/>
      <c r="N21" s="22"/>
      <c r="O21" s="23"/>
      <c r="P21" s="20"/>
      <c r="Q21" s="21"/>
    </row>
    <row r="22" spans="1:17" ht="63.75" customHeight="1">
      <c r="A22" s="17"/>
      <c r="B22" s="18"/>
      <c r="C22" s="17"/>
      <c r="D22" s="19"/>
      <c r="E22" s="19"/>
      <c r="F22" s="18"/>
      <c r="G22" s="39"/>
      <c r="H22" s="40"/>
      <c r="I22" s="40"/>
      <c r="J22" s="41"/>
      <c r="K22" s="2"/>
      <c r="L22" s="20"/>
      <c r="M22" s="21"/>
      <c r="N22" s="22"/>
      <c r="O22" s="23"/>
      <c r="P22" s="20"/>
      <c r="Q22" s="21"/>
    </row>
    <row r="23" spans="1:17" ht="63.75" customHeight="1">
      <c r="A23" s="17"/>
      <c r="B23" s="18"/>
      <c r="C23" s="17"/>
      <c r="D23" s="19"/>
      <c r="E23" s="19"/>
      <c r="F23" s="18"/>
      <c r="G23" s="39"/>
      <c r="H23" s="40"/>
      <c r="I23" s="40"/>
      <c r="J23" s="41"/>
      <c r="K23" s="2"/>
      <c r="L23" s="20"/>
      <c r="M23" s="21"/>
      <c r="N23" s="22"/>
      <c r="O23" s="23"/>
      <c r="P23" s="20"/>
      <c r="Q23" s="21"/>
    </row>
    <row r="24" spans="1:17" ht="63.75" customHeight="1">
      <c r="A24" s="17"/>
      <c r="B24" s="18"/>
      <c r="C24" s="17"/>
      <c r="D24" s="19"/>
      <c r="E24" s="19"/>
      <c r="F24" s="18"/>
      <c r="G24" s="39"/>
      <c r="H24" s="40"/>
      <c r="I24" s="40"/>
      <c r="J24" s="41"/>
      <c r="K24" s="2"/>
      <c r="L24" s="20"/>
      <c r="M24" s="21"/>
      <c r="N24" s="22"/>
      <c r="O24" s="23"/>
      <c r="P24" s="20"/>
      <c r="Q24" s="21"/>
    </row>
    <row r="25" spans="1:17" ht="63.75" customHeight="1">
      <c r="A25" s="17"/>
      <c r="B25" s="18"/>
      <c r="C25" s="17"/>
      <c r="D25" s="19"/>
      <c r="E25" s="19"/>
      <c r="F25" s="18"/>
      <c r="G25" s="39"/>
      <c r="H25" s="40"/>
      <c r="I25" s="40"/>
      <c r="J25" s="41"/>
      <c r="K25" s="2"/>
      <c r="L25" s="20"/>
      <c r="M25" s="21"/>
      <c r="N25" s="22"/>
      <c r="O25" s="23"/>
      <c r="P25" s="20"/>
      <c r="Q25" s="21"/>
    </row>
    <row r="26" spans="1:17" ht="63.75" customHeight="1">
      <c r="A26" s="17"/>
      <c r="B26" s="18"/>
      <c r="C26" s="17"/>
      <c r="D26" s="19"/>
      <c r="E26" s="19"/>
      <c r="F26" s="18"/>
      <c r="G26" s="39"/>
      <c r="H26" s="40"/>
      <c r="I26" s="40"/>
      <c r="J26" s="41"/>
      <c r="K26" s="2"/>
      <c r="L26" s="20"/>
      <c r="M26" s="21"/>
      <c r="N26" s="22"/>
      <c r="O26" s="23"/>
      <c r="P26" s="20"/>
      <c r="Q26" s="21"/>
    </row>
    <row r="27" spans="1:17" ht="63.75" customHeight="1">
      <c r="A27" s="17"/>
      <c r="B27" s="18"/>
      <c r="C27" s="17"/>
      <c r="D27" s="19"/>
      <c r="E27" s="19"/>
      <c r="F27" s="18"/>
      <c r="G27" s="39"/>
      <c r="H27" s="40"/>
      <c r="I27" s="40"/>
      <c r="J27" s="41"/>
      <c r="K27" s="2"/>
      <c r="L27" s="20"/>
      <c r="M27" s="21"/>
      <c r="N27" s="22"/>
      <c r="O27" s="23"/>
      <c r="P27" s="20"/>
      <c r="Q27" s="21"/>
    </row>
    <row r="28" spans="1:17" ht="63.75" customHeight="1">
      <c r="A28" s="17"/>
      <c r="B28" s="18"/>
      <c r="C28" s="17"/>
      <c r="D28" s="19"/>
      <c r="E28" s="19"/>
      <c r="F28" s="18"/>
      <c r="G28" s="39"/>
      <c r="H28" s="40"/>
      <c r="I28" s="40"/>
      <c r="J28" s="41"/>
      <c r="K28" s="2"/>
      <c r="L28" s="20"/>
      <c r="M28" s="21"/>
      <c r="N28" s="22"/>
      <c r="O28" s="23"/>
      <c r="P28" s="20"/>
      <c r="Q28" s="21"/>
    </row>
    <row r="29" spans="1:17" ht="63.75" customHeight="1">
      <c r="A29" s="17"/>
      <c r="B29" s="18"/>
      <c r="C29" s="17"/>
      <c r="D29" s="19"/>
      <c r="E29" s="19"/>
      <c r="F29" s="18"/>
      <c r="G29" s="39"/>
      <c r="H29" s="40"/>
      <c r="I29" s="40"/>
      <c r="J29" s="41"/>
      <c r="K29" s="2"/>
      <c r="L29" s="20"/>
      <c r="M29" s="21"/>
      <c r="N29" s="22"/>
      <c r="O29" s="23"/>
      <c r="P29" s="20"/>
      <c r="Q29" s="21"/>
    </row>
    <row r="30" spans="1:17" ht="63.75" customHeight="1">
      <c r="A30" s="17"/>
      <c r="B30" s="18"/>
      <c r="C30" s="17"/>
      <c r="D30" s="19"/>
      <c r="E30" s="19"/>
      <c r="F30" s="18"/>
      <c r="G30" s="39"/>
      <c r="H30" s="40"/>
      <c r="I30" s="40"/>
      <c r="J30" s="41"/>
      <c r="K30" s="2"/>
      <c r="L30" s="20"/>
      <c r="M30" s="21"/>
      <c r="N30" s="22"/>
      <c r="O30" s="23"/>
      <c r="P30" s="20"/>
      <c r="Q30" s="21"/>
    </row>
    <row r="31" spans="1:17" ht="63.75" customHeight="1">
      <c r="A31" s="17"/>
      <c r="B31" s="18"/>
      <c r="C31" s="17"/>
      <c r="D31" s="19"/>
      <c r="E31" s="19"/>
      <c r="F31" s="18"/>
      <c r="G31" s="39"/>
      <c r="H31" s="40"/>
      <c r="I31" s="40"/>
      <c r="J31" s="41"/>
      <c r="K31" s="2"/>
      <c r="L31" s="20"/>
      <c r="M31" s="21"/>
      <c r="N31" s="22"/>
      <c r="O31" s="23"/>
      <c r="P31" s="20"/>
      <c r="Q31" s="21"/>
    </row>
    <row r="32" spans="1:17" ht="63.75" customHeight="1">
      <c r="A32" s="17"/>
      <c r="B32" s="18"/>
      <c r="C32" s="17"/>
      <c r="D32" s="19"/>
      <c r="E32" s="19"/>
      <c r="F32" s="18"/>
      <c r="G32" s="39"/>
      <c r="H32" s="40"/>
      <c r="I32" s="40"/>
      <c r="J32" s="41"/>
      <c r="K32" s="2"/>
      <c r="L32" s="20"/>
      <c r="M32" s="21"/>
      <c r="N32" s="22"/>
      <c r="O32" s="23"/>
      <c r="P32" s="20"/>
      <c r="Q32" s="21"/>
    </row>
    <row r="33" spans="1:17" ht="63.75" customHeight="1">
      <c r="A33" s="17"/>
      <c r="B33" s="18"/>
      <c r="C33" s="17"/>
      <c r="D33" s="19"/>
      <c r="E33" s="19"/>
      <c r="F33" s="18"/>
      <c r="G33" s="39"/>
      <c r="H33" s="40"/>
      <c r="I33" s="40"/>
      <c r="J33" s="41"/>
      <c r="K33" s="2"/>
      <c r="L33" s="20"/>
      <c r="M33" s="21"/>
      <c r="N33" s="22"/>
      <c r="O33" s="23"/>
      <c r="P33" s="20"/>
      <c r="Q33" s="21"/>
    </row>
  </sheetData>
  <mergeCells count="198">
    <mergeCell ref="A3:B3"/>
    <mergeCell ref="C3:F3"/>
    <mergeCell ref="G3:J3"/>
    <mergeCell ref="L3:M3"/>
    <mergeCell ref="N3:O3"/>
    <mergeCell ref="P3:Q3"/>
    <mergeCell ref="A1:B1"/>
    <mergeCell ref="C1:F1"/>
    <mergeCell ref="G1:J1"/>
    <mergeCell ref="L1:M1"/>
    <mergeCell ref="N1:O1"/>
    <mergeCell ref="P1:Q1"/>
    <mergeCell ref="A2:B2"/>
    <mergeCell ref="C2:F2"/>
    <mergeCell ref="G2:J2"/>
    <mergeCell ref="L2:M2"/>
    <mergeCell ref="N2:O2"/>
    <mergeCell ref="P2:Q2"/>
    <mergeCell ref="A5:B5"/>
    <mergeCell ref="C5:F5"/>
    <mergeCell ref="G5:J5"/>
    <mergeCell ref="L5:M5"/>
    <mergeCell ref="N5:O5"/>
    <mergeCell ref="P5:Q5"/>
    <mergeCell ref="A4:B4"/>
    <mergeCell ref="C4:F4"/>
    <mergeCell ref="G4:J4"/>
    <mergeCell ref="L4:M4"/>
    <mergeCell ref="N4:O4"/>
    <mergeCell ref="P4:Q4"/>
    <mergeCell ref="A7:B7"/>
    <mergeCell ref="C7:F7"/>
    <mergeCell ref="G7:J7"/>
    <mergeCell ref="L7:M7"/>
    <mergeCell ref="N7:O7"/>
    <mergeCell ref="P7:Q7"/>
    <mergeCell ref="A6:B6"/>
    <mergeCell ref="C6:F6"/>
    <mergeCell ref="G6:J6"/>
    <mergeCell ref="L6:M6"/>
    <mergeCell ref="N6:O6"/>
    <mergeCell ref="P6:Q6"/>
    <mergeCell ref="A9:B9"/>
    <mergeCell ref="C9:F9"/>
    <mergeCell ref="G9:J9"/>
    <mergeCell ref="L9:M9"/>
    <mergeCell ref="N9:O9"/>
    <mergeCell ref="P9:Q9"/>
    <mergeCell ref="A8:B8"/>
    <mergeCell ref="C8:F8"/>
    <mergeCell ref="G8:J8"/>
    <mergeCell ref="L8:M8"/>
    <mergeCell ref="N8:O8"/>
    <mergeCell ref="P8:Q8"/>
    <mergeCell ref="A11:B11"/>
    <mergeCell ref="C11:F11"/>
    <mergeCell ref="G11:J11"/>
    <mergeCell ref="L11:M11"/>
    <mergeCell ref="N11:O11"/>
    <mergeCell ref="P11:Q11"/>
    <mergeCell ref="A10:B10"/>
    <mergeCell ref="C10:F10"/>
    <mergeCell ref="G10:J10"/>
    <mergeCell ref="L10:M10"/>
    <mergeCell ref="N10:O10"/>
    <mergeCell ref="P10:Q10"/>
    <mergeCell ref="A13:B13"/>
    <mergeCell ref="C13:F13"/>
    <mergeCell ref="G13:J13"/>
    <mergeCell ref="L13:M13"/>
    <mergeCell ref="N13:O13"/>
    <mergeCell ref="P13:Q13"/>
    <mergeCell ref="A12:B12"/>
    <mergeCell ref="C12:F12"/>
    <mergeCell ref="G12:J12"/>
    <mergeCell ref="L12:M12"/>
    <mergeCell ref="N12:O12"/>
    <mergeCell ref="P12:Q12"/>
    <mergeCell ref="A15:B15"/>
    <mergeCell ref="C15:F15"/>
    <mergeCell ref="G15:J15"/>
    <mergeCell ref="L15:M15"/>
    <mergeCell ref="N15:O15"/>
    <mergeCell ref="P15:Q15"/>
    <mergeCell ref="A14:B14"/>
    <mergeCell ref="C14:F14"/>
    <mergeCell ref="G14:J14"/>
    <mergeCell ref="L14:M14"/>
    <mergeCell ref="N14:O14"/>
    <mergeCell ref="P14:Q14"/>
    <mergeCell ref="A17:B17"/>
    <mergeCell ref="C17:F17"/>
    <mergeCell ref="G17:J17"/>
    <mergeCell ref="L17:M17"/>
    <mergeCell ref="N17:O17"/>
    <mergeCell ref="P17:Q17"/>
    <mergeCell ref="A16:B16"/>
    <mergeCell ref="C16:F16"/>
    <mergeCell ref="G16:J16"/>
    <mergeCell ref="L16:M16"/>
    <mergeCell ref="N16:O16"/>
    <mergeCell ref="P16:Q16"/>
    <mergeCell ref="A19:B19"/>
    <mergeCell ref="C19:F19"/>
    <mergeCell ref="G19:J19"/>
    <mergeCell ref="L19:M19"/>
    <mergeCell ref="N19:O19"/>
    <mergeCell ref="P19:Q19"/>
    <mergeCell ref="A18:B18"/>
    <mergeCell ref="C18:F18"/>
    <mergeCell ref="G18:J18"/>
    <mergeCell ref="L18:M18"/>
    <mergeCell ref="N18:O18"/>
    <mergeCell ref="P18:Q18"/>
    <mergeCell ref="A21:B21"/>
    <mergeCell ref="C21:F21"/>
    <mergeCell ref="G21:J21"/>
    <mergeCell ref="L21:M21"/>
    <mergeCell ref="N21:O21"/>
    <mergeCell ref="P21:Q21"/>
    <mergeCell ref="A20:B20"/>
    <mergeCell ref="C20:F20"/>
    <mergeCell ref="G20:J20"/>
    <mergeCell ref="L20:M20"/>
    <mergeCell ref="N20:O20"/>
    <mergeCell ref="P20:Q20"/>
    <mergeCell ref="A23:B23"/>
    <mergeCell ref="C23:F23"/>
    <mergeCell ref="G23:J23"/>
    <mergeCell ref="L23:M23"/>
    <mergeCell ref="N23:O23"/>
    <mergeCell ref="P23:Q23"/>
    <mergeCell ref="A22:B22"/>
    <mergeCell ref="C22:F22"/>
    <mergeCell ref="G22:J22"/>
    <mergeCell ref="L22:M22"/>
    <mergeCell ref="N22:O22"/>
    <mergeCell ref="P22:Q22"/>
    <mergeCell ref="A25:B25"/>
    <mergeCell ref="C25:F25"/>
    <mergeCell ref="G25:J25"/>
    <mergeCell ref="L25:M25"/>
    <mergeCell ref="N25:O25"/>
    <mergeCell ref="P25:Q25"/>
    <mergeCell ref="A24:B24"/>
    <mergeCell ref="C24:F24"/>
    <mergeCell ref="G24:J24"/>
    <mergeCell ref="L24:M24"/>
    <mergeCell ref="N24:O24"/>
    <mergeCell ref="P24:Q24"/>
    <mergeCell ref="A27:B27"/>
    <mergeCell ref="C27:F27"/>
    <mergeCell ref="G27:J27"/>
    <mergeCell ref="L27:M27"/>
    <mergeCell ref="N27:O27"/>
    <mergeCell ref="P27:Q27"/>
    <mergeCell ref="A26:B26"/>
    <mergeCell ref="C26:F26"/>
    <mergeCell ref="G26:J26"/>
    <mergeCell ref="L26:M26"/>
    <mergeCell ref="N26:O26"/>
    <mergeCell ref="P26:Q26"/>
    <mergeCell ref="A29:B29"/>
    <mergeCell ref="C29:F29"/>
    <mergeCell ref="G29:J29"/>
    <mergeCell ref="L29:M29"/>
    <mergeCell ref="N29:O29"/>
    <mergeCell ref="P29:Q29"/>
    <mergeCell ref="A28:B28"/>
    <mergeCell ref="C28:F28"/>
    <mergeCell ref="G28:J28"/>
    <mergeCell ref="L28:M28"/>
    <mergeCell ref="N28:O28"/>
    <mergeCell ref="P28:Q28"/>
    <mergeCell ref="A31:B31"/>
    <mergeCell ref="C31:F31"/>
    <mergeCell ref="G31:J31"/>
    <mergeCell ref="L31:M31"/>
    <mergeCell ref="N31:O31"/>
    <mergeCell ref="P31:Q31"/>
    <mergeCell ref="A30:B30"/>
    <mergeCell ref="C30:F30"/>
    <mergeCell ref="G30:J30"/>
    <mergeCell ref="L30:M30"/>
    <mergeCell ref="N30:O30"/>
    <mergeCell ref="P30:Q30"/>
    <mergeCell ref="A33:B33"/>
    <mergeCell ref="C33:F33"/>
    <mergeCell ref="G33:J33"/>
    <mergeCell ref="L33:M33"/>
    <mergeCell ref="N33:O33"/>
    <mergeCell ref="P33:Q33"/>
    <mergeCell ref="A32:B32"/>
    <mergeCell ref="C32:F32"/>
    <mergeCell ref="G32:J32"/>
    <mergeCell ref="L32:M32"/>
    <mergeCell ref="N32:O32"/>
    <mergeCell ref="P32:Q32"/>
  </mergeCells>
  <conditionalFormatting sqref="P2">
    <cfRule type="expression" dxfId="23" priority="21">
      <formula>P2=1</formula>
    </cfRule>
    <cfRule type="expression" dxfId="22" priority="22">
      <formula>P2=2</formula>
    </cfRule>
    <cfRule type="expression" dxfId="21" priority="23">
      <formula>P2=3</formula>
    </cfRule>
    <cfRule type="expression" dxfId="20" priority="24">
      <formula>P2=4</formula>
    </cfRule>
  </conditionalFormatting>
  <conditionalFormatting sqref="P7:P33">
    <cfRule type="expression" dxfId="19" priority="17">
      <formula>P7=1</formula>
    </cfRule>
    <cfRule type="expression" dxfId="18" priority="18">
      <formula>P7=2</formula>
    </cfRule>
    <cfRule type="expression" dxfId="17" priority="19">
      <formula>P7=3</formula>
    </cfRule>
    <cfRule type="expression" dxfId="16" priority="20">
      <formula>P7=4</formula>
    </cfRule>
  </conditionalFormatting>
  <conditionalFormatting sqref="P3">
    <cfRule type="expression" dxfId="15" priority="13">
      <formula>P3=1</formula>
    </cfRule>
    <cfRule type="expression" dxfId="14" priority="14">
      <formula>P3=2</formula>
    </cfRule>
    <cfRule type="expression" dxfId="13" priority="15">
      <formula>P3=3</formula>
    </cfRule>
    <cfRule type="expression" dxfId="12" priority="16">
      <formula>P3=4</formula>
    </cfRule>
  </conditionalFormatting>
  <conditionalFormatting sqref="P4">
    <cfRule type="expression" dxfId="11" priority="9">
      <formula>P4=1</formula>
    </cfRule>
    <cfRule type="expression" dxfId="10" priority="10">
      <formula>P4=2</formula>
    </cfRule>
    <cfRule type="expression" dxfId="9" priority="11">
      <formula>P4=3</formula>
    </cfRule>
    <cfRule type="expression" dxfId="8" priority="12">
      <formula>P4=4</formula>
    </cfRule>
  </conditionalFormatting>
  <conditionalFormatting sqref="P5">
    <cfRule type="expression" dxfId="7" priority="5">
      <formula>P5=1</formula>
    </cfRule>
    <cfRule type="expression" dxfId="6" priority="6">
      <formula>P5=2</formula>
    </cfRule>
    <cfRule type="expression" dxfId="5" priority="7">
      <formula>P5=3</formula>
    </cfRule>
    <cfRule type="expression" dxfId="4" priority="8">
      <formula>P5=4</formula>
    </cfRule>
  </conditionalFormatting>
  <conditionalFormatting sqref="P6">
    <cfRule type="expression" dxfId="3" priority="1">
      <formula>P6=1</formula>
    </cfRule>
    <cfRule type="expression" dxfId="2" priority="2">
      <formula>P6=2</formula>
    </cfRule>
    <cfRule type="expression" dxfId="1" priority="3">
      <formula>P6=3</formula>
    </cfRule>
    <cfRule type="expression" dxfId="0" priority="4">
      <formula>P6=4</formula>
    </cfRule>
  </conditionalFormatting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150" zoomScaleNormal="150" zoomScalePageLayoutView="150" workbookViewId="0">
      <selection activeCell="A8" sqref="A8"/>
    </sheetView>
  </sheetViews>
  <sheetFormatPr defaultColWidth="12.5703125" defaultRowHeight="15.75"/>
  <cols>
    <col min="1" max="1" width="22.85546875" style="46" customWidth="1"/>
    <col min="2" max="2" width="20.5703125" style="46" customWidth="1"/>
    <col min="3" max="3" width="24.42578125" style="46" customWidth="1"/>
    <col min="4" max="4" width="22.85546875" style="46" customWidth="1"/>
    <col min="5" max="16384" width="12.5703125" style="46"/>
  </cols>
  <sheetData>
    <row r="1" spans="1:6">
      <c r="A1" s="46" t="s">
        <v>51</v>
      </c>
      <c r="B1" s="46" t="s">
        <v>52</v>
      </c>
    </row>
    <row r="2" spans="1:6" ht="9" customHeight="1"/>
    <row r="3" spans="1:6">
      <c r="A3" s="46" t="s">
        <v>53</v>
      </c>
      <c r="B3" s="46" t="s">
        <v>54</v>
      </c>
    </row>
    <row r="4" spans="1:6">
      <c r="B4" s="46" t="s">
        <v>55</v>
      </c>
    </row>
    <row r="5" spans="1:6">
      <c r="B5" s="46" t="s">
        <v>56</v>
      </c>
    </row>
    <row r="6" spans="1:6" ht="8.1" customHeight="1"/>
    <row r="7" spans="1:6">
      <c r="A7" s="46" t="s">
        <v>57</v>
      </c>
      <c r="B7" s="46" t="s">
        <v>58</v>
      </c>
    </row>
    <row r="8" spans="1:6" ht="6" customHeight="1"/>
    <row r="9" spans="1:6">
      <c r="C9" s="46" t="s">
        <v>59</v>
      </c>
      <c r="E9" s="46" t="s">
        <v>60</v>
      </c>
    </row>
    <row r="10" spans="1:6">
      <c r="A10" s="46" t="s">
        <v>61</v>
      </c>
      <c r="B10" s="46" t="s">
        <v>62</v>
      </c>
      <c r="C10" s="47" t="s">
        <v>63</v>
      </c>
      <c r="E10" s="48" t="s">
        <v>64</v>
      </c>
      <c r="F10" s="46">
        <f>3*2*2</f>
        <v>12</v>
      </c>
    </row>
    <row r="11" spans="1:6">
      <c r="C11" s="47" t="s">
        <v>65</v>
      </c>
    </row>
    <row r="12" spans="1:6">
      <c r="C12" s="49" t="s">
        <v>66</v>
      </c>
    </row>
    <row r="13" spans="1:6">
      <c r="A13" s="46" t="s">
        <v>67</v>
      </c>
      <c r="B13" s="46" t="s">
        <v>68</v>
      </c>
      <c r="C13" s="49" t="s">
        <v>69</v>
      </c>
    </row>
    <row r="14" spans="1:6">
      <c r="B14" s="46" t="s">
        <v>70</v>
      </c>
      <c r="C14" s="49" t="s">
        <v>69</v>
      </c>
    </row>
    <row r="15" spans="1:6" ht="6.95" customHeight="1"/>
    <row r="16" spans="1:6">
      <c r="A16" s="50" t="s">
        <v>71</v>
      </c>
      <c r="B16" s="50" t="s">
        <v>62</v>
      </c>
      <c r="C16" s="50" t="s">
        <v>68</v>
      </c>
      <c r="D16" s="50" t="s">
        <v>70</v>
      </c>
      <c r="E16" s="50" t="s">
        <v>72</v>
      </c>
    </row>
    <row r="17" spans="1:5">
      <c r="A17" s="46" t="str">
        <f>B17&amp;C17&amp;D17</f>
        <v>£0.00YY</v>
      </c>
      <c r="B17" s="47" t="s">
        <v>63</v>
      </c>
      <c r="C17" s="46" t="s">
        <v>44</v>
      </c>
      <c r="D17" s="46" t="s">
        <v>44</v>
      </c>
      <c r="E17" s="46" t="s">
        <v>54</v>
      </c>
    </row>
    <row r="18" spans="1:5">
      <c r="A18" s="46" t="str">
        <f t="shared" ref="A18:A28" si="0">B18&amp;C18&amp;D18</f>
        <v>£0.01 - £2.50YY</v>
      </c>
      <c r="B18" s="47" t="s">
        <v>65</v>
      </c>
      <c r="C18" s="46" t="s">
        <v>44</v>
      </c>
      <c r="D18" s="46" t="s">
        <v>44</v>
      </c>
      <c r="E18" s="46" t="s">
        <v>54</v>
      </c>
    </row>
    <row r="19" spans="1:5">
      <c r="A19" s="46" t="str">
        <f t="shared" si="0"/>
        <v>£2.50 - £5.00YY</v>
      </c>
      <c r="B19" s="49" t="s">
        <v>66</v>
      </c>
      <c r="C19" s="46" t="s">
        <v>44</v>
      </c>
      <c r="D19" s="46" t="s">
        <v>44</v>
      </c>
      <c r="E19" s="46" t="s">
        <v>54</v>
      </c>
    </row>
    <row r="20" spans="1:5">
      <c r="A20" s="46" t="str">
        <f t="shared" si="0"/>
        <v>£0.00NY</v>
      </c>
      <c r="B20" s="47" t="s">
        <v>63</v>
      </c>
      <c r="C20" s="46" t="s">
        <v>73</v>
      </c>
      <c r="D20" s="46" t="s">
        <v>44</v>
      </c>
      <c r="E20" s="46" t="s">
        <v>54</v>
      </c>
    </row>
    <row r="21" spans="1:5">
      <c r="A21" s="46" t="str">
        <f t="shared" si="0"/>
        <v>£0.01 - £2.50NY</v>
      </c>
      <c r="B21" s="47" t="s">
        <v>65</v>
      </c>
      <c r="C21" s="46" t="s">
        <v>73</v>
      </c>
      <c r="D21" s="46" t="s">
        <v>44</v>
      </c>
      <c r="E21" s="46" t="s">
        <v>54</v>
      </c>
    </row>
    <row r="22" spans="1:5">
      <c r="A22" s="46" t="str">
        <f t="shared" si="0"/>
        <v>£2.50 - £5.00NY</v>
      </c>
      <c r="B22" s="49" t="s">
        <v>66</v>
      </c>
      <c r="C22" s="46" t="s">
        <v>73</v>
      </c>
      <c r="D22" s="46" t="s">
        <v>44</v>
      </c>
      <c r="E22" s="46" t="s">
        <v>56</v>
      </c>
    </row>
    <row r="23" spans="1:5">
      <c r="A23" s="46" t="str">
        <f t="shared" si="0"/>
        <v>£0.00YN</v>
      </c>
      <c r="B23" s="47" t="s">
        <v>63</v>
      </c>
      <c r="C23" s="46" t="s">
        <v>44</v>
      </c>
      <c r="D23" s="46" t="s">
        <v>73</v>
      </c>
      <c r="E23" s="46" t="s">
        <v>54</v>
      </c>
    </row>
    <row r="24" spans="1:5">
      <c r="A24" s="46" t="str">
        <f t="shared" si="0"/>
        <v>£0.01 - £2.50YN</v>
      </c>
      <c r="B24" s="47" t="s">
        <v>65</v>
      </c>
      <c r="C24" s="46" t="s">
        <v>44</v>
      </c>
      <c r="D24" s="46" t="s">
        <v>73</v>
      </c>
      <c r="E24" s="46" t="s">
        <v>55</v>
      </c>
    </row>
    <row r="25" spans="1:5">
      <c r="A25" s="46" t="str">
        <f t="shared" si="0"/>
        <v>£2.50 - £5.00YN</v>
      </c>
      <c r="B25" s="49" t="s">
        <v>66</v>
      </c>
      <c r="C25" s="46" t="s">
        <v>44</v>
      </c>
      <c r="D25" s="46" t="s">
        <v>73</v>
      </c>
      <c r="E25" s="46" t="s">
        <v>56</v>
      </c>
    </row>
    <row r="26" spans="1:5">
      <c r="A26" s="46" t="str">
        <f t="shared" si="0"/>
        <v>£0.00NN</v>
      </c>
      <c r="B26" s="47" t="s">
        <v>63</v>
      </c>
      <c r="C26" s="46" t="s">
        <v>73</v>
      </c>
      <c r="D26" s="46" t="s">
        <v>73</v>
      </c>
      <c r="E26" s="46" t="s">
        <v>54</v>
      </c>
    </row>
    <row r="27" spans="1:5">
      <c r="A27" s="46" t="str">
        <f t="shared" si="0"/>
        <v>£0.01 - £2.50NN</v>
      </c>
      <c r="B27" s="47" t="s">
        <v>65</v>
      </c>
      <c r="C27" s="46" t="s">
        <v>73</v>
      </c>
      <c r="D27" s="46" t="s">
        <v>73</v>
      </c>
      <c r="E27" s="46" t="s">
        <v>54</v>
      </c>
    </row>
    <row r="28" spans="1:5">
      <c r="A28" s="46" t="str">
        <f t="shared" si="0"/>
        <v>£2.50 - £5.00NN</v>
      </c>
      <c r="B28" s="49" t="s">
        <v>66</v>
      </c>
      <c r="C28" s="46" t="s">
        <v>73</v>
      </c>
      <c r="D28" s="46" t="s">
        <v>73</v>
      </c>
      <c r="E28" s="46" t="s">
        <v>54</v>
      </c>
    </row>
    <row r="29" spans="1:5">
      <c r="B29" s="47"/>
    </row>
    <row r="30" spans="1:5">
      <c r="A30" s="50" t="s">
        <v>74</v>
      </c>
      <c r="B30" s="49"/>
    </row>
    <row r="32" spans="1:5">
      <c r="A32" s="50" t="s">
        <v>75</v>
      </c>
      <c r="B32" s="50" t="s">
        <v>76</v>
      </c>
      <c r="C32" s="50" t="s">
        <v>77</v>
      </c>
      <c r="D32" s="50" t="s">
        <v>78</v>
      </c>
    </row>
    <row r="33" spans="1:4">
      <c r="A33" s="46" t="s">
        <v>66</v>
      </c>
      <c r="B33" s="46" t="s">
        <v>44</v>
      </c>
      <c r="C33" s="46" t="s">
        <v>44</v>
      </c>
      <c r="D33" s="46" t="str">
        <f>A33&amp;B33&amp;C33</f>
        <v>£2.50 - £5.00YY</v>
      </c>
    </row>
    <row r="35" spans="1:4">
      <c r="A35" s="50" t="s">
        <v>79</v>
      </c>
    </row>
    <row r="36" spans="1:4">
      <c r="A36" s="46" t="str">
        <f>VLOOKUP(D33,A16:E28,5,FALSE)</f>
        <v>Walk</v>
      </c>
    </row>
  </sheetData>
  <autoFilter ref="A16:E25"/>
  <dataValidations count="2">
    <dataValidation type="list" allowBlank="1" showInputMessage="1" showErrorMessage="1" sqref="B33:C33">
      <formula1>$D$22:$D$23</formula1>
    </dataValidation>
    <dataValidation type="list" allowBlank="1" showInputMessage="1" showErrorMessage="1" sqref="A33">
      <formula1>$C$10:$C$12</formula1>
    </dataValidation>
  </dataValidation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Problem Solving</vt:lpstr>
      <vt:lpstr>archive</vt:lpstr>
      <vt:lpstr>Simple illustration</vt:lpstr>
      <vt:lpstr>'Problem Solving'!Print_Area</vt:lpstr>
    </vt:vector>
  </TitlesOfParts>
  <Company>RBCH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Barnett, Samantha</dc:creator>
  <cp:lastModifiedBy>Rachel Hussey</cp:lastModifiedBy>
  <cp:lastPrinted>2015-11-02T09:49:58Z</cp:lastPrinted>
  <dcterms:created xsi:type="dcterms:W3CDTF">2015-10-20T10:00:32Z</dcterms:created>
  <dcterms:modified xsi:type="dcterms:W3CDTF">2018-03-06T12:20:04Z</dcterms:modified>
</cp:coreProperties>
</file>